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600" windowHeight="943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provided'!$A$1:$E$22</definedName>
  </definedNames>
  <calcPr calcId="145621"/>
</workbook>
</file>

<file path=xl/calcChain.xml><?xml version="1.0" encoding="utf-8"?>
<calcChain xmlns="http://schemas.openxmlformats.org/spreadsheetml/2006/main">
  <c r="B83" i="1" l="1"/>
  <c r="B90" i="1" l="1"/>
  <c r="B89" i="1" l="1"/>
  <c r="B78" i="1" l="1"/>
  <c r="B62" i="1" l="1"/>
  <c r="B56" i="1" l="1"/>
  <c r="B46" i="1"/>
  <c r="B49" i="1"/>
  <c r="B34" i="1"/>
  <c r="B14" i="1"/>
  <c r="B45" i="1" l="1"/>
  <c r="B48" i="1"/>
  <c r="B33" i="1"/>
  <c r="B96" i="1" l="1"/>
</calcChain>
</file>

<file path=xl/sharedStrings.xml><?xml version="1.0" encoding="utf-8"?>
<sst xmlns="http://schemas.openxmlformats.org/spreadsheetml/2006/main" count="277" uniqueCount="101">
  <si>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</si>
  <si>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</si>
  <si>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</si>
  <si>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</si>
  <si>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</si>
  <si>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</si>
  <si>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</si>
  <si>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</si>
  <si>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</si>
  <si>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</si>
  <si>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</si>
  <si>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</si>
  <si>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</si>
  <si>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</si>
  <si>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</si>
  <si>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</si>
  <si>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</si>
  <si>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</si>
  <si>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</si>
  <si>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</si>
  <si>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</si>
  <si>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</si>
  <si>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</si>
  <si>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</si>
  <si>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</si>
  <si>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</si>
  <si>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</si>
  <si>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</si>
  <si>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</si>
  <si>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</si>
  <si>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</si>
  <si>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</si>
  <si>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</si>
  <si>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</si>
  <si>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</si>
  <si>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Department of Corrections</t>
  </si>
  <si>
    <t>Ray Smith</t>
  </si>
  <si>
    <t>NIL</t>
  </si>
  <si>
    <t>Nil</t>
  </si>
  <si>
    <t>Food</t>
  </si>
  <si>
    <t>Greytown</t>
  </si>
  <si>
    <t>Flights</t>
  </si>
  <si>
    <t>Auckland</t>
  </si>
  <si>
    <t>Rental Car</t>
  </si>
  <si>
    <t>Taxi</t>
  </si>
  <si>
    <t>Wellington</t>
  </si>
  <si>
    <t>Hamilton</t>
  </si>
  <si>
    <t>Accommodation</t>
  </si>
  <si>
    <t>Airport Car Parking</t>
  </si>
  <si>
    <t>Meeting with Wellington Mayor</t>
  </si>
  <si>
    <t>Opening of Ashburton Community Corrections</t>
  </si>
  <si>
    <t>Christchurch</t>
  </si>
  <si>
    <t>Alexandra</t>
  </si>
  <si>
    <t>Attend Corrective Service Ministers Conference</t>
  </si>
  <si>
    <t>Darwin</t>
  </si>
  <si>
    <t>15/07/15 - 18/07/15</t>
  </si>
  <si>
    <t>Economy Flights Return</t>
  </si>
  <si>
    <t>Meals</t>
  </si>
  <si>
    <t>Brisbane</t>
  </si>
  <si>
    <t>Parking at Airport</t>
  </si>
  <si>
    <t>Parking at Wellington Airport</t>
  </si>
  <si>
    <t>Taxi to Airport</t>
  </si>
  <si>
    <t>Taxi from Airport</t>
  </si>
  <si>
    <t xml:space="preserve">Taxi </t>
  </si>
  <si>
    <t>Leaders Forum - Taxi to home</t>
  </si>
  <si>
    <t>External Meeting - Taxi to home</t>
  </si>
  <si>
    <t>To attend various meetings - H&amp;S Business leaders &amp; Stakeholders</t>
  </si>
  <si>
    <t>Speaking at 'Lawyers in Govt' Conference</t>
  </si>
  <si>
    <t>Meals x 2</t>
  </si>
  <si>
    <t>Meal</t>
  </si>
  <si>
    <t>Business Leaders Zeroharm H&amp;S Forum group: Mid-year CEO Summit
Cancelled on day - unable to get refund due to seat only flight option</t>
  </si>
  <si>
    <t>Sydney</t>
  </si>
  <si>
    <t>Executive Learning Group</t>
  </si>
  <si>
    <t>Meeting with Minister Collins &amp; Minister Wu (Chinese Justice Minister)</t>
  </si>
  <si>
    <t>Taxis to Dept of Conservation return</t>
  </si>
  <si>
    <t>Taxis</t>
  </si>
  <si>
    <t>Taxi to Government House</t>
  </si>
  <si>
    <t xml:space="preserve">Taxis </t>
  </si>
  <si>
    <t>Taxi x 1</t>
  </si>
  <si>
    <t>Mt Eden Corrections Facility Meeting</t>
  </si>
  <si>
    <t>Auckland South Corrections Facility Project Governance Group meeting</t>
  </si>
  <si>
    <t>Meeting at Mt Eden Corrections Facility</t>
  </si>
  <si>
    <t>Executive Leadership Team Planning Day</t>
  </si>
  <si>
    <t>Executive Leadership team meeting with Customs</t>
  </si>
  <si>
    <t>Transport from Parliament to CBD</t>
  </si>
  <si>
    <t>Meeting with Maori King and his team</t>
  </si>
  <si>
    <t>Executive Leadership Team Regional Visit - Southern</t>
  </si>
  <si>
    <t>Mt Eden Corrections Facility Announcement</t>
  </si>
  <si>
    <t>Meeting at Spring Hill Corrections Facility</t>
  </si>
  <si>
    <t>Corrective Services Administrators' Meeting 2016</t>
  </si>
  <si>
    <t>Total travel expenses 
for the twelve months</t>
  </si>
  <si>
    <t>Presentation to Pharmac</t>
  </si>
  <si>
    <t>Meetings with various stakeholders and visit to Waikeria Prison</t>
  </si>
  <si>
    <t>Invercargill/
Queenstown</t>
  </si>
  <si>
    <t>Meals x 3</t>
  </si>
  <si>
    <t>ELT visit to MECF &amp; Breakfast Event with Prime Minister</t>
  </si>
  <si>
    <t>International Corrections Round Table visit to New Zealand</t>
  </si>
  <si>
    <t>Dinner</t>
  </si>
  <si>
    <t>Total hospitality expenses 
for the twelve months</t>
  </si>
  <si>
    <t>Total hospitality and gifts received
for the twelve months</t>
  </si>
  <si>
    <t>Total other expenses for the twelve month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</si>
</sst>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4" xfId="0" applyFont="1" applyFill="1" applyBorder="1" applyAlignment="1">
      <alignment vertical="center" wrapText="1" readingOrder="1"/>
    </xf>
    <xf numFmtId="0" fontId="4" fillId="0" borderId="14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4" xfId="0" applyFont="1" applyFill="1" applyBorder="1" applyAlignment="1">
      <alignment vertical="center" wrapText="1" readingOrder="1"/>
    </xf>
    <xf numFmtId="15" fontId="1" fillId="0" borderId="14" xfId="0" applyNumberFormat="1" applyFont="1" applyFill="1" applyBorder="1" applyAlignment="1">
      <alignment vertical="center" wrapText="1" readingOrder="1"/>
    </xf>
    <xf numFmtId="14" fontId="0" fillId="0" borderId="10" xfId="0" applyNumberForma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7" xfId="0" applyFont="1" applyBorder="1" applyAlignment="1">
      <alignment wrapText="1"/>
    </xf>
    <xf numFmtId="44" fontId="0" fillId="0" borderId="0" xfId="1" applyFont="1" applyBorder="1" applyAlignment="1">
      <alignment wrapText="1"/>
    </xf>
    <xf numFmtId="44" fontId="1" fillId="5" borderId="2" xfId="0" applyNumberFormat="1" applyFont="1" applyFill="1" applyBorder="1" applyAlignment="1"/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44" fontId="9" fillId="0" borderId="3" xfId="1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6" xfId="0" applyFont="1" applyBorder="1" applyAlignment="1">
      <alignment wrapText="1"/>
    </xf>
    <xf numFmtId="14" fontId="9" fillId="0" borderId="12" xfId="0" applyNumberFormat="1" applyFont="1" applyBorder="1" applyAlignment="1">
      <alignment vertical="top" wrapText="1"/>
    </xf>
    <xf numFmtId="44" fontId="9" fillId="0" borderId="1" xfId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4" fontId="0" fillId="0" borderId="12" xfId="0" applyNumberForma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8" xfId="0" applyNumberFormat="1" applyBorder="1" applyAlignment="1">
      <alignment vertical="top" wrapText="1"/>
    </xf>
    <xf numFmtId="44" fontId="0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14" fontId="0" fillId="0" borderId="5" xfId="0" applyNumberFormat="1" applyBorder="1" applyAlignment="1">
      <alignment vertical="top" wrapText="1"/>
    </xf>
    <xf numFmtId="44" fontId="0" fillId="0" borderId="3" xfId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14" fontId="0" fillId="0" borderId="8" xfId="0" applyNumberFormat="1" applyBorder="1" applyAlignment="1">
      <alignment vertical="center" wrapText="1"/>
    </xf>
    <xf numFmtId="44" fontId="0" fillId="0" borderId="0" xfId="1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44" fontId="0" fillId="0" borderId="1" xfId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44" fontId="0" fillId="0" borderId="3" xfId="1" applyFont="1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4" fontId="9" fillId="0" borderId="0" xfId="1" applyFont="1" applyFill="1" applyBorder="1" applyAlignment="1">
      <alignment wrapText="1"/>
    </xf>
    <xf numFmtId="44" fontId="9" fillId="0" borderId="1" xfId="1" applyFont="1" applyFill="1" applyBorder="1" applyAlignment="1">
      <alignment wrapText="1"/>
    </xf>
    <xf numFmtId="44" fontId="0" fillId="0" borderId="2" xfId="1" applyFont="1" applyFill="1" applyBorder="1" applyAlignment="1">
      <alignment wrapText="1"/>
    </xf>
    <xf numFmtId="44" fontId="0" fillId="0" borderId="2" xfId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4" fontId="0" fillId="0" borderId="5" xfId="0" applyNumberFormat="1" applyBorder="1" applyAlignment="1">
      <alignment horizontal="right" vertical="center" wrapText="1"/>
    </xf>
    <xf numFmtId="14" fontId="0" fillId="0" borderId="12" xfId="0" applyNumberFormat="1" applyBorder="1" applyAlignment="1">
      <alignment horizontal="right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right" vertical="center" wrapText="1"/>
    </xf>
    <xf numFmtId="14" fontId="9" fillId="0" borderId="12" xfId="0" applyNumberFormat="1" applyFont="1" applyBorder="1" applyAlignment="1">
      <alignment horizontal="right" vertical="center" wrapText="1"/>
    </xf>
    <xf numFmtId="14" fontId="0" fillId="0" borderId="10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tabSelected="1" zoomScaleNormal="100" workbookViewId="0">
      <selection activeCell="B55" sqref="B55"/>
    </sheetView>
  </sheetViews>
  <sheetFormatPr defaultRowHeight="12.75" x14ac:dyDescent="0.2"/>
  <cols>
    <col min="1" max="1" width="17.28515625" style="14" customWidth="1"/>
    <col min="2" max="2" width="22" style="1" customWidth="1"/>
    <col min="3" max="3" width="58.42578125" style="1" customWidth="1"/>
    <col min="4" max="4" width="27.140625" style="1" customWidth="1"/>
    <col min="5" max="5" width="17.28515625" style="1" customWidth="1"/>
    <col min="6" max="8" width="9.140625" style="1"/>
    <col min="9" max="9" width="11.5703125" style="1" bestFit="1" customWidth="1"/>
    <col min="10" max="16384" width="9.140625" style="1"/>
  </cols>
  <sheetData>
    <row r="1" spans="1:5" s="5" customFormat="1" ht="36" customHeight="1" x14ac:dyDescent="0.2">
      <c r="A1" s="82" t="s">
        <v>31</v>
      </c>
      <c r="B1" s="139" t="s">
        <v>35</v>
      </c>
      <c r="C1" s="140"/>
      <c r="D1" s="83"/>
      <c r="E1" s="79"/>
    </row>
    <row r="2" spans="1:5" s="5" customFormat="1" ht="35.25" customHeight="1" x14ac:dyDescent="0.2">
      <c r="A2" s="84" t="s">
        <v>23</v>
      </c>
      <c r="B2" s="85" t="s">
        <v>36</v>
      </c>
      <c r="C2" s="80" t="s">
        <v>24</v>
      </c>
      <c r="D2" s="86">
        <v>42186</v>
      </c>
      <c r="E2" s="86">
        <v>42551</v>
      </c>
    </row>
    <row r="3" spans="1:5" s="5" customFormat="1" ht="35.25" customHeight="1" x14ac:dyDescent="0.2">
      <c r="A3" s="146" t="s">
        <v>30</v>
      </c>
      <c r="B3" s="147"/>
      <c r="C3" s="147"/>
      <c r="D3" s="147"/>
      <c r="E3" s="148"/>
    </row>
    <row r="4" spans="1:5" s="6" customFormat="1" ht="31.5" x14ac:dyDescent="0.2">
      <c r="A4" s="61" t="s">
        <v>0</v>
      </c>
      <c r="B4" s="62" t="s">
        <v>1</v>
      </c>
      <c r="C4" s="7"/>
      <c r="D4" s="7"/>
      <c r="E4" s="21"/>
    </row>
    <row r="5" spans="1:5" s="5" customFormat="1" ht="25.5" x14ac:dyDescent="0.2">
      <c r="A5" s="22" t="s">
        <v>2</v>
      </c>
      <c r="B5" s="2" t="s">
        <v>28</v>
      </c>
      <c r="C5" s="2" t="s">
        <v>27</v>
      </c>
      <c r="D5" s="2" t="s">
        <v>26</v>
      </c>
      <c r="E5" s="23" t="s">
        <v>5</v>
      </c>
    </row>
    <row r="6" spans="1:5" x14ac:dyDescent="0.2">
      <c r="E6" s="112"/>
    </row>
    <row r="7" spans="1:5" x14ac:dyDescent="0.2">
      <c r="A7" s="24"/>
      <c r="B7" s="91">
        <v>0</v>
      </c>
      <c r="C7" s="13"/>
      <c r="D7" s="13"/>
      <c r="E7" s="25"/>
    </row>
    <row r="8" spans="1:5" ht="12" customHeight="1" x14ac:dyDescent="0.2">
      <c r="A8" s="24"/>
      <c r="B8" s="13"/>
      <c r="C8" s="13"/>
      <c r="D8" s="13"/>
      <c r="E8" s="25"/>
    </row>
    <row r="9" spans="1:5" s="6" customFormat="1" ht="31.5" x14ac:dyDescent="0.2">
      <c r="A9" s="59" t="s">
        <v>0</v>
      </c>
      <c r="B9" s="60" t="s">
        <v>25</v>
      </c>
      <c r="C9" s="8"/>
      <c r="D9" s="8"/>
      <c r="E9" s="26"/>
    </row>
    <row r="10" spans="1:5" s="5" customFormat="1" x14ac:dyDescent="0.2">
      <c r="A10" s="22" t="s">
        <v>2</v>
      </c>
      <c r="B10" s="2" t="s">
        <v>28</v>
      </c>
      <c r="C10" s="2"/>
      <c r="D10" s="2"/>
      <c r="E10" s="23"/>
    </row>
    <row r="11" spans="1:5" x14ac:dyDescent="0.2">
      <c r="A11" s="130" t="s">
        <v>55</v>
      </c>
      <c r="B11" s="91">
        <v>1505</v>
      </c>
      <c r="C11" s="136" t="s">
        <v>53</v>
      </c>
      <c r="D11" s="13" t="s">
        <v>56</v>
      </c>
      <c r="E11" s="25" t="s">
        <v>54</v>
      </c>
    </row>
    <row r="12" spans="1:5" x14ac:dyDescent="0.2">
      <c r="A12" s="131"/>
      <c r="B12" s="91">
        <v>39.479999999999997</v>
      </c>
      <c r="C12" s="137"/>
      <c r="D12" s="13" t="s">
        <v>44</v>
      </c>
      <c r="E12" s="25" t="s">
        <v>45</v>
      </c>
    </row>
    <row r="13" spans="1:5" x14ac:dyDescent="0.2">
      <c r="A13" s="131"/>
      <c r="B13" s="114">
        <v>545.48</v>
      </c>
      <c r="C13" s="137"/>
      <c r="D13" s="13" t="s">
        <v>47</v>
      </c>
      <c r="E13" s="25" t="s">
        <v>54</v>
      </c>
    </row>
    <row r="14" spans="1:5" x14ac:dyDescent="0.2">
      <c r="A14" s="131"/>
      <c r="B14" s="114">
        <f>427+58.04</f>
        <v>485.04</v>
      </c>
      <c r="C14" s="137"/>
      <c r="D14" s="13" t="s">
        <v>47</v>
      </c>
      <c r="E14" s="25" t="s">
        <v>58</v>
      </c>
    </row>
    <row r="15" spans="1:5" x14ac:dyDescent="0.2">
      <c r="A15" s="131"/>
      <c r="B15" s="114">
        <v>53.94</v>
      </c>
      <c r="C15" s="137"/>
      <c r="D15" s="13" t="s">
        <v>57</v>
      </c>
      <c r="E15" s="25" t="s">
        <v>58</v>
      </c>
    </row>
    <row r="16" spans="1:5" x14ac:dyDescent="0.2">
      <c r="A16" s="132"/>
      <c r="B16" s="116">
        <v>43.15</v>
      </c>
      <c r="C16" s="138"/>
      <c r="D16" s="103" t="s">
        <v>44</v>
      </c>
      <c r="E16" s="104" t="s">
        <v>58</v>
      </c>
    </row>
    <row r="17" spans="1:5" x14ac:dyDescent="0.2">
      <c r="A17" s="130">
        <v>42543</v>
      </c>
      <c r="B17" s="110">
        <v>281.8</v>
      </c>
      <c r="C17" s="136" t="s">
        <v>72</v>
      </c>
      <c r="D17" s="111" t="s">
        <v>47</v>
      </c>
      <c r="E17" s="112" t="s">
        <v>71</v>
      </c>
    </row>
    <row r="18" spans="1:5" x14ac:dyDescent="0.2">
      <c r="A18" s="131"/>
      <c r="B18" s="91">
        <v>725.88</v>
      </c>
      <c r="C18" s="137"/>
      <c r="D18" s="13" t="s">
        <v>41</v>
      </c>
      <c r="E18" s="25" t="s">
        <v>71</v>
      </c>
    </row>
    <row r="19" spans="1:5" x14ac:dyDescent="0.2">
      <c r="A19" s="132"/>
      <c r="B19" s="116">
        <v>101.41</v>
      </c>
      <c r="C19" s="138"/>
      <c r="D19" s="103" t="s">
        <v>78</v>
      </c>
      <c r="E19" s="104" t="s">
        <v>71</v>
      </c>
    </row>
    <row r="20" spans="1:5" x14ac:dyDescent="0.2">
      <c r="A20" s="87"/>
      <c r="B20" s="114"/>
      <c r="C20" s="13"/>
      <c r="D20" s="13"/>
      <c r="E20" s="25"/>
    </row>
    <row r="21" spans="1:5" x14ac:dyDescent="0.2">
      <c r="A21" s="24"/>
      <c r="B21" s="91"/>
      <c r="C21" s="13"/>
      <c r="D21" s="13"/>
      <c r="E21" s="25"/>
    </row>
    <row r="22" spans="1:5" s="6" customFormat="1" ht="31.5" x14ac:dyDescent="0.2">
      <c r="A22" s="63" t="s">
        <v>7</v>
      </c>
      <c r="B22" s="64" t="s">
        <v>1</v>
      </c>
      <c r="C22" s="12"/>
      <c r="D22" s="12"/>
      <c r="E22" s="27"/>
    </row>
    <row r="23" spans="1:5" s="5" customFormat="1" ht="25.5" customHeight="1" x14ac:dyDescent="0.2">
      <c r="A23" s="22" t="s">
        <v>2</v>
      </c>
      <c r="B23" s="2" t="s">
        <v>28</v>
      </c>
      <c r="C23" s="2" t="s">
        <v>8</v>
      </c>
      <c r="D23" s="2" t="s">
        <v>4</v>
      </c>
      <c r="E23" s="23" t="s">
        <v>5</v>
      </c>
    </row>
    <row r="24" spans="1:5" x14ac:dyDescent="0.2">
      <c r="A24" s="24"/>
      <c r="B24" s="13"/>
      <c r="C24" s="13"/>
      <c r="D24" s="13"/>
      <c r="E24" s="25"/>
    </row>
    <row r="25" spans="1:5" x14ac:dyDescent="0.2">
      <c r="A25" s="24"/>
      <c r="B25" s="91">
        <v>0</v>
      </c>
      <c r="C25" s="13"/>
      <c r="D25" s="13"/>
      <c r="E25" s="25"/>
    </row>
    <row r="26" spans="1:5" x14ac:dyDescent="0.2">
      <c r="A26" s="24"/>
      <c r="B26" s="13"/>
      <c r="C26" s="13"/>
      <c r="D26" s="13"/>
      <c r="E26" s="25"/>
    </row>
    <row r="27" spans="1:5" s="6" customFormat="1" ht="30" customHeight="1" x14ac:dyDescent="0.25">
      <c r="A27" s="28" t="s">
        <v>9</v>
      </c>
      <c r="B27" s="10" t="s">
        <v>6</v>
      </c>
      <c r="C27" s="4"/>
      <c r="D27" s="4"/>
      <c r="E27" s="29"/>
    </row>
    <row r="28" spans="1:5" s="5" customFormat="1" x14ac:dyDescent="0.2">
      <c r="A28" s="22" t="s">
        <v>2</v>
      </c>
      <c r="B28" s="2" t="s">
        <v>28</v>
      </c>
      <c r="C28" s="2"/>
      <c r="D28" s="2"/>
      <c r="E28" s="23"/>
    </row>
    <row r="29" spans="1:5" s="5" customFormat="1" x14ac:dyDescent="0.2">
      <c r="A29" s="133">
        <v>42186</v>
      </c>
      <c r="B29" s="95">
        <v>108.7</v>
      </c>
      <c r="C29" s="141" t="s">
        <v>82</v>
      </c>
      <c r="D29" s="96" t="s">
        <v>47</v>
      </c>
      <c r="E29" s="97" t="s">
        <v>40</v>
      </c>
    </row>
    <row r="30" spans="1:5" s="5" customFormat="1" x14ac:dyDescent="0.2">
      <c r="A30" s="134"/>
      <c r="B30" s="99">
        <v>31</v>
      </c>
      <c r="C30" s="142"/>
      <c r="D30" s="100" t="s">
        <v>39</v>
      </c>
      <c r="E30" s="101" t="s">
        <v>40</v>
      </c>
    </row>
    <row r="31" spans="1:5" s="5" customFormat="1" x14ac:dyDescent="0.2">
      <c r="A31" s="88">
        <v>42212</v>
      </c>
      <c r="B31" s="123">
        <v>410.8</v>
      </c>
      <c r="C31" s="141" t="s">
        <v>79</v>
      </c>
      <c r="D31" s="89" t="s">
        <v>41</v>
      </c>
      <c r="E31" s="90" t="s">
        <v>42</v>
      </c>
    </row>
    <row r="32" spans="1:5" s="5" customFormat="1" x14ac:dyDescent="0.2">
      <c r="A32" s="98">
        <v>42212</v>
      </c>
      <c r="B32" s="124">
        <v>35</v>
      </c>
      <c r="C32" s="142"/>
      <c r="D32" s="100" t="s">
        <v>59</v>
      </c>
      <c r="E32" s="101" t="s">
        <v>45</v>
      </c>
    </row>
    <row r="33" spans="1:5" s="13" customFormat="1" x14ac:dyDescent="0.2">
      <c r="A33" s="87">
        <v>42216</v>
      </c>
      <c r="B33" s="114">
        <f>266.05+262.08</f>
        <v>528.13</v>
      </c>
      <c r="C33" s="136" t="s">
        <v>80</v>
      </c>
      <c r="D33" s="13" t="s">
        <v>41</v>
      </c>
      <c r="E33" s="25" t="s">
        <v>42</v>
      </c>
    </row>
    <row r="34" spans="1:5" s="13" customFormat="1" x14ac:dyDescent="0.2">
      <c r="A34" s="87">
        <v>42216</v>
      </c>
      <c r="B34" s="114">
        <f>64+0.96</f>
        <v>64.959999999999994</v>
      </c>
      <c r="C34" s="137"/>
      <c r="D34" s="13" t="s">
        <v>43</v>
      </c>
      <c r="E34" s="25" t="s">
        <v>42</v>
      </c>
    </row>
    <row r="35" spans="1:5" s="13" customFormat="1" x14ac:dyDescent="0.2">
      <c r="A35" s="102">
        <v>42216</v>
      </c>
      <c r="B35" s="116">
        <v>35</v>
      </c>
      <c r="C35" s="138"/>
      <c r="D35" s="103" t="s">
        <v>59</v>
      </c>
      <c r="E35" s="104" t="s">
        <v>45</v>
      </c>
    </row>
    <row r="36" spans="1:5" s="13" customFormat="1" x14ac:dyDescent="0.2">
      <c r="A36" s="113">
        <v>42222</v>
      </c>
      <c r="B36" s="125">
        <v>18.260000000000002</v>
      </c>
      <c r="C36" s="94" t="s">
        <v>67</v>
      </c>
      <c r="D36" s="107" t="s">
        <v>44</v>
      </c>
      <c r="E36" s="108" t="s">
        <v>45</v>
      </c>
    </row>
    <row r="37" spans="1:5" s="13" customFormat="1" x14ac:dyDescent="0.2">
      <c r="A37" s="128">
        <v>42223</v>
      </c>
      <c r="B37" s="120">
        <v>35</v>
      </c>
      <c r="C37" s="136" t="s">
        <v>81</v>
      </c>
      <c r="D37" s="111" t="s">
        <v>60</v>
      </c>
      <c r="E37" s="112" t="s">
        <v>45</v>
      </c>
    </row>
    <row r="38" spans="1:5" s="13" customFormat="1" x14ac:dyDescent="0.2">
      <c r="A38" s="129"/>
      <c r="B38" s="116">
        <v>483.58</v>
      </c>
      <c r="C38" s="138"/>
      <c r="D38" s="103" t="s">
        <v>41</v>
      </c>
      <c r="E38" s="104" t="s">
        <v>42</v>
      </c>
    </row>
    <row r="39" spans="1:5" s="13" customFormat="1" x14ac:dyDescent="0.2">
      <c r="A39" s="105">
        <v>42241</v>
      </c>
      <c r="B39" s="125">
        <v>17</v>
      </c>
      <c r="C39" s="94" t="s">
        <v>91</v>
      </c>
      <c r="D39" s="107" t="s">
        <v>44</v>
      </c>
      <c r="E39" s="108" t="s">
        <v>45</v>
      </c>
    </row>
    <row r="40" spans="1:5" s="13" customFormat="1" x14ac:dyDescent="0.2">
      <c r="A40" s="87">
        <v>42244</v>
      </c>
      <c r="B40" s="114">
        <v>35</v>
      </c>
      <c r="C40" s="136" t="s">
        <v>80</v>
      </c>
      <c r="D40" s="13" t="s">
        <v>59</v>
      </c>
      <c r="E40" s="25" t="s">
        <v>45</v>
      </c>
    </row>
    <row r="41" spans="1:5" s="13" customFormat="1" x14ac:dyDescent="0.2">
      <c r="A41" s="87">
        <v>42244</v>
      </c>
      <c r="B41" s="114">
        <v>435.07</v>
      </c>
      <c r="C41" s="137"/>
      <c r="D41" s="13" t="s">
        <v>41</v>
      </c>
      <c r="E41" s="25" t="s">
        <v>42</v>
      </c>
    </row>
    <row r="42" spans="1:5" s="13" customFormat="1" x14ac:dyDescent="0.2">
      <c r="A42" s="102">
        <v>42244</v>
      </c>
      <c r="B42" s="116">
        <v>64.959999999999994</v>
      </c>
      <c r="C42" s="138"/>
      <c r="D42" s="103" t="s">
        <v>43</v>
      </c>
      <c r="E42" s="104" t="s">
        <v>42</v>
      </c>
    </row>
    <row r="43" spans="1:5" s="13" customFormat="1" x14ac:dyDescent="0.2">
      <c r="A43" s="87">
        <v>42257</v>
      </c>
      <c r="B43" s="114">
        <v>483.6</v>
      </c>
      <c r="C43" s="136" t="s">
        <v>81</v>
      </c>
      <c r="D43" s="13" t="s">
        <v>41</v>
      </c>
      <c r="E43" s="25" t="s">
        <v>42</v>
      </c>
    </row>
    <row r="44" spans="1:5" s="13" customFormat="1" x14ac:dyDescent="0.2">
      <c r="A44" s="102">
        <v>42257</v>
      </c>
      <c r="B44" s="116">
        <v>35</v>
      </c>
      <c r="C44" s="138"/>
      <c r="D44" s="103" t="s">
        <v>60</v>
      </c>
      <c r="E44" s="104" t="s">
        <v>45</v>
      </c>
    </row>
    <row r="45" spans="1:5" s="13" customFormat="1" x14ac:dyDescent="0.2">
      <c r="A45" s="87">
        <v>42307</v>
      </c>
      <c r="B45" s="114">
        <f>419.7</f>
        <v>419.7</v>
      </c>
      <c r="C45" s="136" t="s">
        <v>92</v>
      </c>
      <c r="D45" s="13" t="s">
        <v>41</v>
      </c>
      <c r="E45" s="25" t="s">
        <v>46</v>
      </c>
    </row>
    <row r="46" spans="1:5" s="13" customFormat="1" x14ac:dyDescent="0.2">
      <c r="A46" s="87">
        <v>42307</v>
      </c>
      <c r="B46" s="114">
        <f>32.19+0.96+64</f>
        <v>97.15</v>
      </c>
      <c r="C46" s="137"/>
      <c r="D46" s="13" t="s">
        <v>43</v>
      </c>
      <c r="E46" s="25" t="s">
        <v>46</v>
      </c>
    </row>
    <row r="47" spans="1:5" s="13" customFormat="1" x14ac:dyDescent="0.2">
      <c r="A47" s="102">
        <v>42307</v>
      </c>
      <c r="B47" s="116">
        <v>35</v>
      </c>
      <c r="C47" s="138"/>
      <c r="D47" s="103" t="s">
        <v>60</v>
      </c>
      <c r="E47" s="104" t="s">
        <v>45</v>
      </c>
    </row>
    <row r="48" spans="1:5" s="13" customFormat="1" x14ac:dyDescent="0.2">
      <c r="A48" s="128">
        <v>42297</v>
      </c>
      <c r="B48" s="114">
        <f>361.12</f>
        <v>361.12</v>
      </c>
      <c r="C48" s="136" t="s">
        <v>66</v>
      </c>
      <c r="D48" s="13" t="s">
        <v>41</v>
      </c>
      <c r="E48" s="25" t="s">
        <v>42</v>
      </c>
    </row>
    <row r="49" spans="1:5" s="13" customFormat="1" x14ac:dyDescent="0.2">
      <c r="A49" s="135"/>
      <c r="B49" s="114">
        <f>64+0.96+35.04</f>
        <v>100</v>
      </c>
      <c r="C49" s="137"/>
      <c r="D49" s="13" t="s">
        <v>43</v>
      </c>
      <c r="E49" s="25" t="s">
        <v>42</v>
      </c>
    </row>
    <row r="50" spans="1:5" s="13" customFormat="1" x14ac:dyDescent="0.2">
      <c r="A50" s="129"/>
      <c r="B50" s="116">
        <v>35</v>
      </c>
      <c r="C50" s="138"/>
      <c r="D50" s="103" t="s">
        <v>60</v>
      </c>
      <c r="E50" s="104" t="s">
        <v>45</v>
      </c>
    </row>
    <row r="51" spans="1:5" s="13" customFormat="1" x14ac:dyDescent="0.2">
      <c r="A51" s="87">
        <v>42299</v>
      </c>
      <c r="B51" s="114">
        <v>22</v>
      </c>
      <c r="C51" s="136" t="s">
        <v>96</v>
      </c>
      <c r="D51" s="13" t="s">
        <v>44</v>
      </c>
      <c r="E51" s="25" t="s">
        <v>45</v>
      </c>
    </row>
    <row r="52" spans="1:5" s="13" customFormat="1" x14ac:dyDescent="0.2">
      <c r="A52" s="87">
        <v>42299</v>
      </c>
      <c r="B52" s="114">
        <v>139.5</v>
      </c>
      <c r="C52" s="137"/>
      <c r="D52" s="13" t="s">
        <v>97</v>
      </c>
      <c r="E52" s="25" t="s">
        <v>45</v>
      </c>
    </row>
    <row r="53" spans="1:5" s="13" customFormat="1" x14ac:dyDescent="0.2">
      <c r="A53" s="87">
        <v>42300</v>
      </c>
      <c r="B53" s="114">
        <v>20.100000000000001</v>
      </c>
      <c r="C53" s="137"/>
      <c r="D53" s="13" t="s">
        <v>44</v>
      </c>
      <c r="E53" s="25" t="s">
        <v>45</v>
      </c>
    </row>
    <row r="54" spans="1:5" s="13" customFormat="1" x14ac:dyDescent="0.2">
      <c r="A54" s="87">
        <v>42300</v>
      </c>
      <c r="B54" s="114">
        <v>115.25</v>
      </c>
      <c r="C54" s="137"/>
      <c r="D54" s="13" t="s">
        <v>97</v>
      </c>
      <c r="E54" s="25" t="s">
        <v>45</v>
      </c>
    </row>
    <row r="55" spans="1:5" s="13" customFormat="1" x14ac:dyDescent="0.2">
      <c r="A55" s="102">
        <v>42300</v>
      </c>
      <c r="B55" s="116">
        <v>24</v>
      </c>
      <c r="C55" s="138"/>
      <c r="D55" s="103" t="s">
        <v>44</v>
      </c>
      <c r="E55" s="104" t="s">
        <v>45</v>
      </c>
    </row>
    <row r="56" spans="1:5" s="13" customFormat="1" x14ac:dyDescent="0.2">
      <c r="A56" s="105">
        <v>42311</v>
      </c>
      <c r="B56" s="125">
        <f>14.96+14.96</f>
        <v>29.92</v>
      </c>
      <c r="C56" s="94" t="s">
        <v>83</v>
      </c>
      <c r="D56" s="107" t="s">
        <v>44</v>
      </c>
      <c r="E56" s="108" t="s">
        <v>45</v>
      </c>
    </row>
    <row r="57" spans="1:5" s="13" customFormat="1" x14ac:dyDescent="0.2">
      <c r="A57" s="113">
        <v>42324</v>
      </c>
      <c r="B57" s="106">
        <v>17.899999999999999</v>
      </c>
      <c r="C57" s="94" t="s">
        <v>65</v>
      </c>
      <c r="D57" s="107" t="s">
        <v>63</v>
      </c>
      <c r="E57" s="108" t="s">
        <v>45</v>
      </c>
    </row>
    <row r="58" spans="1:5" s="13" customFormat="1" x14ac:dyDescent="0.2">
      <c r="A58" s="105">
        <v>42325</v>
      </c>
      <c r="B58" s="106">
        <v>18.600000000000001</v>
      </c>
      <c r="C58" s="94" t="s">
        <v>64</v>
      </c>
      <c r="D58" s="107" t="s">
        <v>63</v>
      </c>
      <c r="E58" s="108" t="s">
        <v>45</v>
      </c>
    </row>
    <row r="59" spans="1:5" s="13" customFormat="1" x14ac:dyDescent="0.2">
      <c r="A59" s="87">
        <v>42331</v>
      </c>
      <c r="B59" s="91">
        <v>358.78</v>
      </c>
      <c r="C59" s="136" t="s">
        <v>95</v>
      </c>
      <c r="D59" s="13" t="s">
        <v>41</v>
      </c>
      <c r="E59" s="25" t="s">
        <v>42</v>
      </c>
    </row>
    <row r="60" spans="1:5" s="13" customFormat="1" x14ac:dyDescent="0.2">
      <c r="A60" s="87">
        <v>42331</v>
      </c>
      <c r="B60" s="91">
        <v>145</v>
      </c>
      <c r="C60" s="137"/>
      <c r="D60" s="13" t="s">
        <v>47</v>
      </c>
      <c r="E60" s="25" t="s">
        <v>42</v>
      </c>
    </row>
    <row r="61" spans="1:5" s="13" customFormat="1" x14ac:dyDescent="0.2">
      <c r="A61" s="87">
        <v>42331</v>
      </c>
      <c r="B61" s="91">
        <v>42.27</v>
      </c>
      <c r="C61" s="137"/>
      <c r="D61" s="13" t="s">
        <v>48</v>
      </c>
      <c r="E61" s="25" t="s">
        <v>45</v>
      </c>
    </row>
    <row r="62" spans="1:5" s="13" customFormat="1" x14ac:dyDescent="0.2">
      <c r="A62" s="87">
        <v>42697</v>
      </c>
      <c r="B62" s="91">
        <f>445/6</f>
        <v>74.166666666666671</v>
      </c>
      <c r="C62" s="137"/>
      <c r="D62" s="13" t="s">
        <v>69</v>
      </c>
      <c r="E62" s="25" t="s">
        <v>42</v>
      </c>
    </row>
    <row r="63" spans="1:5" s="13" customFormat="1" x14ac:dyDescent="0.2">
      <c r="A63" s="87">
        <v>42332</v>
      </c>
      <c r="B63" s="114">
        <v>15</v>
      </c>
      <c r="C63" s="137"/>
      <c r="D63" s="13" t="s">
        <v>44</v>
      </c>
      <c r="E63" s="25" t="s">
        <v>42</v>
      </c>
    </row>
    <row r="64" spans="1:5" s="13" customFormat="1" x14ac:dyDescent="0.2">
      <c r="A64" s="102">
        <v>42332</v>
      </c>
      <c r="B64" s="116">
        <v>54.8</v>
      </c>
      <c r="C64" s="138"/>
      <c r="D64" s="103" t="s">
        <v>44</v>
      </c>
      <c r="E64" s="104" t="s">
        <v>42</v>
      </c>
    </row>
    <row r="65" spans="1:5" s="13" customFormat="1" x14ac:dyDescent="0.2">
      <c r="A65" s="105">
        <v>42359</v>
      </c>
      <c r="B65" s="125">
        <v>16</v>
      </c>
      <c r="C65" s="94" t="s">
        <v>49</v>
      </c>
      <c r="D65" s="107" t="s">
        <v>44</v>
      </c>
      <c r="E65" s="108" t="s">
        <v>45</v>
      </c>
    </row>
    <row r="66" spans="1:5" s="13" customFormat="1" x14ac:dyDescent="0.2">
      <c r="A66" s="105">
        <v>42361</v>
      </c>
      <c r="B66" s="125">
        <v>22.6</v>
      </c>
      <c r="C66" s="94" t="s">
        <v>84</v>
      </c>
      <c r="D66" s="107" t="s">
        <v>44</v>
      </c>
      <c r="E66" s="108" t="s">
        <v>45</v>
      </c>
    </row>
    <row r="67" spans="1:5" s="13" customFormat="1" x14ac:dyDescent="0.2">
      <c r="A67" s="87">
        <v>42412</v>
      </c>
      <c r="B67" s="114">
        <v>483.85</v>
      </c>
      <c r="C67" s="136" t="s">
        <v>88</v>
      </c>
      <c r="D67" s="13" t="s">
        <v>41</v>
      </c>
      <c r="E67" s="25" t="s">
        <v>42</v>
      </c>
    </row>
    <row r="68" spans="1:5" s="13" customFormat="1" x14ac:dyDescent="0.2">
      <c r="A68" s="87">
        <v>42412</v>
      </c>
      <c r="B68" s="114">
        <v>91.4</v>
      </c>
      <c r="C68" s="137"/>
      <c r="D68" s="13" t="s">
        <v>43</v>
      </c>
      <c r="E68" s="25" t="s">
        <v>42</v>
      </c>
    </row>
    <row r="69" spans="1:5" s="13" customFormat="1" x14ac:dyDescent="0.2">
      <c r="A69" s="102">
        <v>42412</v>
      </c>
      <c r="B69" s="116">
        <v>37.5</v>
      </c>
      <c r="C69" s="138"/>
      <c r="D69" s="103" t="s">
        <v>60</v>
      </c>
      <c r="E69" s="104" t="s">
        <v>42</v>
      </c>
    </row>
    <row r="70" spans="1:5" s="13" customFormat="1" x14ac:dyDescent="0.2">
      <c r="A70" s="87">
        <v>42464</v>
      </c>
      <c r="B70" s="114">
        <v>377.3</v>
      </c>
      <c r="C70" s="136" t="s">
        <v>87</v>
      </c>
      <c r="D70" s="13" t="s">
        <v>41</v>
      </c>
      <c r="E70" s="25" t="s">
        <v>42</v>
      </c>
    </row>
    <row r="71" spans="1:5" s="13" customFormat="1" x14ac:dyDescent="0.2">
      <c r="A71" s="87">
        <v>42464</v>
      </c>
      <c r="B71" s="114">
        <v>51.65</v>
      </c>
      <c r="C71" s="137"/>
      <c r="D71" s="13" t="s">
        <v>44</v>
      </c>
      <c r="E71" s="25" t="s">
        <v>42</v>
      </c>
    </row>
    <row r="72" spans="1:5" s="13" customFormat="1" x14ac:dyDescent="0.2">
      <c r="A72" s="102">
        <v>42464</v>
      </c>
      <c r="B72" s="116">
        <v>33</v>
      </c>
      <c r="C72" s="138"/>
      <c r="D72" s="103" t="s">
        <v>60</v>
      </c>
      <c r="E72" s="104" t="s">
        <v>45</v>
      </c>
    </row>
    <row r="73" spans="1:5" s="13" customFormat="1" x14ac:dyDescent="0.2">
      <c r="A73" s="87">
        <v>42479</v>
      </c>
      <c r="B73" s="114">
        <v>481.83</v>
      </c>
      <c r="C73" s="136" t="s">
        <v>50</v>
      </c>
      <c r="D73" s="13" t="s">
        <v>41</v>
      </c>
      <c r="E73" s="25" t="s">
        <v>51</v>
      </c>
    </row>
    <row r="74" spans="1:5" s="13" customFormat="1" x14ac:dyDescent="0.2">
      <c r="A74" s="102">
        <v>42479</v>
      </c>
      <c r="B74" s="116">
        <v>37.5</v>
      </c>
      <c r="C74" s="138"/>
      <c r="D74" s="103" t="s">
        <v>60</v>
      </c>
      <c r="E74" s="104" t="s">
        <v>45</v>
      </c>
    </row>
    <row r="75" spans="1:5" s="13" customFormat="1" x14ac:dyDescent="0.2">
      <c r="A75" s="87">
        <v>42488</v>
      </c>
      <c r="B75" s="114">
        <v>54.8</v>
      </c>
      <c r="C75" s="143" t="s">
        <v>86</v>
      </c>
      <c r="D75" s="15" t="s">
        <v>61</v>
      </c>
      <c r="E75" s="115" t="s">
        <v>45</v>
      </c>
    </row>
    <row r="76" spans="1:5" s="13" customFormat="1" ht="25.5" x14ac:dyDescent="0.2">
      <c r="A76" s="87">
        <v>42488</v>
      </c>
      <c r="B76" s="114">
        <v>413.12</v>
      </c>
      <c r="C76" s="144"/>
      <c r="D76" s="15" t="s">
        <v>41</v>
      </c>
      <c r="E76" s="115" t="s">
        <v>93</v>
      </c>
    </row>
    <row r="77" spans="1:5" s="13" customFormat="1" x14ac:dyDescent="0.2">
      <c r="A77" s="87">
        <v>42488</v>
      </c>
      <c r="B77" s="114">
        <v>135</v>
      </c>
      <c r="C77" s="144"/>
      <c r="D77" s="15" t="s">
        <v>47</v>
      </c>
      <c r="E77" s="115" t="s">
        <v>52</v>
      </c>
    </row>
    <row r="78" spans="1:5" s="13" customFormat="1" x14ac:dyDescent="0.2">
      <c r="A78" s="87">
        <v>42489</v>
      </c>
      <c r="B78" s="114">
        <f>73.79+22.86</f>
        <v>96.65</v>
      </c>
      <c r="C78" s="144"/>
      <c r="D78" s="15" t="s">
        <v>68</v>
      </c>
      <c r="E78" s="115" t="s">
        <v>52</v>
      </c>
    </row>
    <row r="79" spans="1:5" s="13" customFormat="1" x14ac:dyDescent="0.2">
      <c r="A79" s="102">
        <v>42489</v>
      </c>
      <c r="B79" s="116">
        <v>68</v>
      </c>
      <c r="C79" s="145"/>
      <c r="D79" s="117" t="s">
        <v>62</v>
      </c>
      <c r="E79" s="118" t="s">
        <v>45</v>
      </c>
    </row>
    <row r="80" spans="1:5" s="13" customFormat="1" x14ac:dyDescent="0.2">
      <c r="A80" s="109">
        <v>42494</v>
      </c>
      <c r="B80" s="120">
        <v>386.93</v>
      </c>
      <c r="C80" s="136" t="s">
        <v>89</v>
      </c>
      <c r="D80" s="111" t="s">
        <v>41</v>
      </c>
      <c r="E80" s="112" t="s">
        <v>42</v>
      </c>
    </row>
    <row r="81" spans="1:5" s="13" customFormat="1" x14ac:dyDescent="0.2">
      <c r="A81" s="87">
        <v>42494</v>
      </c>
      <c r="B81" s="114">
        <v>200</v>
      </c>
      <c r="C81" s="137"/>
      <c r="D81" s="13" t="s">
        <v>47</v>
      </c>
      <c r="E81" s="25" t="s">
        <v>42</v>
      </c>
    </row>
    <row r="82" spans="1:5" s="13" customFormat="1" x14ac:dyDescent="0.2">
      <c r="A82" s="87">
        <v>42495</v>
      </c>
      <c r="B82" s="114">
        <v>200</v>
      </c>
      <c r="C82" s="137"/>
      <c r="D82" s="13" t="s">
        <v>47</v>
      </c>
      <c r="E82" s="25" t="s">
        <v>42</v>
      </c>
    </row>
    <row r="83" spans="1:5" s="13" customFormat="1" x14ac:dyDescent="0.2">
      <c r="A83" s="87">
        <v>42495</v>
      </c>
      <c r="B83" s="114">
        <f>14.35+87.92+127.58</f>
        <v>229.85</v>
      </c>
      <c r="C83" s="137"/>
      <c r="D83" s="13" t="s">
        <v>94</v>
      </c>
      <c r="E83" s="25" t="s">
        <v>42</v>
      </c>
    </row>
    <row r="84" spans="1:5" s="13" customFormat="1" x14ac:dyDescent="0.2">
      <c r="A84" s="102">
        <v>42496</v>
      </c>
      <c r="B84" s="116">
        <v>95</v>
      </c>
      <c r="C84" s="138"/>
      <c r="D84" s="103" t="s">
        <v>60</v>
      </c>
      <c r="E84" s="104" t="s">
        <v>45</v>
      </c>
    </row>
    <row r="85" spans="1:5" s="13" customFormat="1" ht="51" x14ac:dyDescent="0.2">
      <c r="A85" s="113">
        <v>42515</v>
      </c>
      <c r="B85" s="126">
        <v>308.45999999999998</v>
      </c>
      <c r="C85" s="119" t="s">
        <v>70</v>
      </c>
      <c r="D85" s="107" t="s">
        <v>41</v>
      </c>
      <c r="E85" s="108" t="s">
        <v>42</v>
      </c>
    </row>
    <row r="86" spans="1:5" s="13" customFormat="1" x14ac:dyDescent="0.2">
      <c r="A86" s="128">
        <v>42521</v>
      </c>
      <c r="B86" s="110">
        <v>424.59</v>
      </c>
      <c r="C86" s="136" t="s">
        <v>85</v>
      </c>
      <c r="D86" s="111" t="s">
        <v>41</v>
      </c>
      <c r="E86" s="112" t="s">
        <v>42</v>
      </c>
    </row>
    <row r="87" spans="1:5" s="13" customFormat="1" x14ac:dyDescent="0.2">
      <c r="A87" s="135"/>
      <c r="B87" s="91">
        <v>92.21</v>
      </c>
      <c r="C87" s="137"/>
      <c r="D87" s="13" t="s">
        <v>43</v>
      </c>
      <c r="E87" s="25" t="s">
        <v>42</v>
      </c>
    </row>
    <row r="88" spans="1:5" s="13" customFormat="1" x14ac:dyDescent="0.2">
      <c r="A88" s="129"/>
      <c r="B88" s="116">
        <v>37.5</v>
      </c>
      <c r="C88" s="138"/>
      <c r="D88" s="103" t="s">
        <v>48</v>
      </c>
      <c r="E88" s="104" t="s">
        <v>45</v>
      </c>
    </row>
    <row r="89" spans="1:5" s="13" customFormat="1" x14ac:dyDescent="0.2">
      <c r="A89" s="128">
        <v>42542</v>
      </c>
      <c r="B89" s="91">
        <f>57.24+134.84</f>
        <v>192.08</v>
      </c>
      <c r="C89" s="136" t="s">
        <v>73</v>
      </c>
      <c r="D89" s="13" t="s">
        <v>41</v>
      </c>
      <c r="E89" s="25" t="s">
        <v>42</v>
      </c>
    </row>
    <row r="90" spans="1:5" s="13" customFormat="1" x14ac:dyDescent="0.2">
      <c r="A90" s="135"/>
      <c r="B90" s="114">
        <f>41+95.6+72+84.4</f>
        <v>293</v>
      </c>
      <c r="C90" s="137"/>
      <c r="D90" s="13" t="s">
        <v>75</v>
      </c>
      <c r="E90" s="25" t="s">
        <v>42</v>
      </c>
    </row>
    <row r="91" spans="1:5" s="13" customFormat="1" x14ac:dyDescent="0.2">
      <c r="A91" s="129"/>
      <c r="B91" s="116">
        <v>37.5</v>
      </c>
      <c r="C91" s="138"/>
      <c r="D91" s="103" t="s">
        <v>48</v>
      </c>
      <c r="E91" s="104" t="s">
        <v>45</v>
      </c>
    </row>
    <row r="92" spans="1:5" s="13" customFormat="1" x14ac:dyDescent="0.2">
      <c r="A92" s="128">
        <v>42541</v>
      </c>
      <c r="B92" s="120">
        <v>23.6</v>
      </c>
      <c r="C92" s="121" t="s">
        <v>74</v>
      </c>
      <c r="D92" s="111" t="s">
        <v>75</v>
      </c>
      <c r="E92" s="112" t="s">
        <v>45</v>
      </c>
    </row>
    <row r="93" spans="1:5" s="13" customFormat="1" x14ac:dyDescent="0.2">
      <c r="A93" s="129">
        <v>42541</v>
      </c>
      <c r="B93" s="116">
        <v>18.600000000000001</v>
      </c>
      <c r="C93" s="122" t="s">
        <v>76</v>
      </c>
      <c r="D93" s="103" t="s">
        <v>77</v>
      </c>
      <c r="E93" s="104" t="s">
        <v>45</v>
      </c>
    </row>
    <row r="94" spans="1:5" s="13" customFormat="1" x14ac:dyDescent="0.2">
      <c r="A94" s="24"/>
      <c r="B94" s="91"/>
      <c r="E94" s="25"/>
    </row>
    <row r="95" spans="1:5" s="13" customFormat="1" ht="16.5" customHeight="1" x14ac:dyDescent="0.2">
      <c r="A95" s="24"/>
      <c r="B95" s="91"/>
      <c r="E95" s="25"/>
    </row>
    <row r="96" spans="1:5" s="15" customFormat="1" ht="67.5" customHeight="1" x14ac:dyDescent="0.2">
      <c r="A96" s="65" t="s">
        <v>90</v>
      </c>
      <c r="B96" s="92">
        <f>(SUM(B29:B95))+SUM(B11:B21)</f>
        <v>13667.016666666666</v>
      </c>
      <c r="C96" s="16"/>
      <c r="D96" s="17"/>
      <c r="E96" s="30"/>
    </row>
    <row r="97" spans="1:5" s="13" customFormat="1" ht="13.5" thickBot="1" x14ac:dyDescent="0.25">
      <c r="A97" s="18"/>
      <c r="B97" s="93" t="s">
        <v>28</v>
      </c>
      <c r="C97" s="19"/>
      <c r="D97" s="19"/>
      <c r="E97" s="31"/>
    </row>
    <row r="98" spans="1:5" ht="25.5" x14ac:dyDescent="0.2">
      <c r="A98" s="24" t="s">
        <v>29</v>
      </c>
      <c r="B98" s="13"/>
      <c r="C98" s="13"/>
      <c r="D98" s="13"/>
      <c r="E98" s="25"/>
    </row>
    <row r="99" spans="1:5" x14ac:dyDescent="0.2">
      <c r="A99" s="24"/>
      <c r="B99" s="15"/>
      <c r="C99" s="15"/>
      <c r="D99" s="13"/>
      <c r="E99" s="25"/>
    </row>
    <row r="100" spans="1:5" x14ac:dyDescent="0.2">
      <c r="B100" s="127"/>
      <c r="C100" s="127"/>
    </row>
    <row r="101" spans="1:5" x14ac:dyDescent="0.2">
      <c r="B101" s="127"/>
      <c r="C101" s="127"/>
    </row>
    <row r="102" spans="1:5" x14ac:dyDescent="0.2">
      <c r="B102" s="127"/>
      <c r="C102" s="127"/>
    </row>
    <row r="103" spans="1:5" x14ac:dyDescent="0.2">
      <c r="B103" s="127"/>
      <c r="C103" s="127"/>
    </row>
    <row r="104" spans="1:5" x14ac:dyDescent="0.2">
      <c r="B104" s="127"/>
      <c r="C104" s="127"/>
    </row>
  </sheetData>
  <mergeCells count="29">
    <mergeCell ref="B1:C1"/>
    <mergeCell ref="C29:C30"/>
    <mergeCell ref="C31:C32"/>
    <mergeCell ref="C33:C35"/>
    <mergeCell ref="C80:C84"/>
    <mergeCell ref="C11:C16"/>
    <mergeCell ref="C59:C64"/>
    <mergeCell ref="C67:C69"/>
    <mergeCell ref="C70:C72"/>
    <mergeCell ref="C73:C74"/>
    <mergeCell ref="C75:C79"/>
    <mergeCell ref="C40:C42"/>
    <mergeCell ref="C43:C44"/>
    <mergeCell ref="C45:C47"/>
    <mergeCell ref="C48:C50"/>
    <mergeCell ref="A3:E3"/>
    <mergeCell ref="A92:A93"/>
    <mergeCell ref="A11:A16"/>
    <mergeCell ref="A29:A30"/>
    <mergeCell ref="A48:A50"/>
    <mergeCell ref="C51:C55"/>
    <mergeCell ref="A89:A91"/>
    <mergeCell ref="C86:C88"/>
    <mergeCell ref="A86:A88"/>
    <mergeCell ref="C89:C91"/>
    <mergeCell ref="A17:A19"/>
    <mergeCell ref="A37:A38"/>
    <mergeCell ref="C37:C38"/>
    <mergeCell ref="C17:C19"/>
  </mergeCells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0" zoomScaleNormal="80" workbookViewId="0">
      <selection activeCell="A15" sqref="A15"/>
    </sheetView>
  </sheetViews>
  <sheetFormatPr defaultRowHeight="12.75" x14ac:dyDescent="0.2"/>
  <cols>
    <col min="1" max="1" width="23.85546875" style="36" customWidth="1"/>
    <col min="2" max="2" width="23.140625" style="36" customWidth="1"/>
    <col min="3" max="3" width="27.42578125" style="36" customWidth="1"/>
    <col min="4" max="4" width="27.140625" style="36" customWidth="1"/>
    <col min="5" max="5" width="28.140625" style="36" customWidth="1"/>
    <col min="6" max="16384" width="9.140625" style="37"/>
  </cols>
  <sheetData>
    <row r="1" spans="1:5" s="36" customFormat="1" ht="36" customHeight="1" x14ac:dyDescent="0.2">
      <c r="A1" s="81" t="s">
        <v>31</v>
      </c>
      <c r="B1" s="139" t="s">
        <v>35</v>
      </c>
      <c r="C1" s="140"/>
      <c r="D1" s="83"/>
      <c r="E1" s="79"/>
    </row>
    <row r="2" spans="1:5" s="5" customFormat="1" ht="35.25" customHeight="1" x14ac:dyDescent="0.2">
      <c r="A2" s="80" t="s">
        <v>23</v>
      </c>
      <c r="B2" s="85" t="s">
        <v>36</v>
      </c>
      <c r="C2" s="80" t="s">
        <v>24</v>
      </c>
      <c r="D2" s="86">
        <v>42186</v>
      </c>
      <c r="E2" s="86">
        <v>42551</v>
      </c>
    </row>
    <row r="3" spans="1:5" s="35" customFormat="1" ht="35.25" customHeight="1" x14ac:dyDescent="0.25">
      <c r="A3" s="149" t="s">
        <v>32</v>
      </c>
      <c r="B3" s="150"/>
      <c r="C3" s="150"/>
      <c r="D3" s="150"/>
      <c r="E3" s="151"/>
    </row>
    <row r="4" spans="1:5" s="5" customFormat="1" ht="31.5" x14ac:dyDescent="0.25">
      <c r="A4" s="59" t="s">
        <v>10</v>
      </c>
      <c r="B4" s="60" t="s">
        <v>1</v>
      </c>
      <c r="C4" s="9"/>
      <c r="D4" s="9"/>
      <c r="E4" s="45"/>
    </row>
    <row r="5" spans="1:5" ht="25.5" x14ac:dyDescent="0.2">
      <c r="A5" s="48" t="s">
        <v>2</v>
      </c>
      <c r="B5" s="2" t="s">
        <v>28</v>
      </c>
      <c r="C5" s="2" t="s">
        <v>11</v>
      </c>
      <c r="D5" s="2" t="s">
        <v>12</v>
      </c>
      <c r="E5" s="23" t="s">
        <v>5</v>
      </c>
    </row>
    <row r="6" spans="1:5" x14ac:dyDescent="0.2">
      <c r="A6" s="41"/>
      <c r="E6" s="42"/>
    </row>
    <row r="7" spans="1:5" x14ac:dyDescent="0.2">
      <c r="A7" s="41" t="s">
        <v>37</v>
      </c>
      <c r="E7" s="42"/>
    </row>
    <row r="8" spans="1:5" x14ac:dyDescent="0.2">
      <c r="A8" s="41"/>
      <c r="E8" s="42"/>
    </row>
    <row r="9" spans="1:5" ht="31.5" x14ac:dyDescent="0.25">
      <c r="A9" s="66" t="s">
        <v>10</v>
      </c>
      <c r="B9" s="67" t="s">
        <v>25</v>
      </c>
      <c r="C9" s="10"/>
      <c r="D9" s="10"/>
      <c r="E9" s="50"/>
    </row>
    <row r="10" spans="1:5" x14ac:dyDescent="0.2">
      <c r="A10" s="46" t="s">
        <v>2</v>
      </c>
      <c r="B10" s="3" t="s">
        <v>28</v>
      </c>
      <c r="C10" s="3"/>
      <c r="D10" s="3"/>
      <c r="E10" s="47"/>
    </row>
    <row r="11" spans="1:5" x14ac:dyDescent="0.2">
      <c r="A11" s="41"/>
      <c r="E11" s="42"/>
    </row>
    <row r="12" spans="1:5" x14ac:dyDescent="0.2">
      <c r="A12" s="41" t="s">
        <v>37</v>
      </c>
      <c r="E12" s="42"/>
    </row>
    <row r="13" spans="1:5" x14ac:dyDescent="0.2">
      <c r="A13" s="41"/>
      <c r="E13" s="42"/>
    </row>
    <row r="14" spans="1:5" ht="45" x14ac:dyDescent="0.2">
      <c r="A14" s="68" t="s">
        <v>98</v>
      </c>
      <c r="B14" s="51"/>
      <c r="C14" s="52"/>
      <c r="D14" s="53"/>
      <c r="E14" s="54"/>
    </row>
    <row r="15" spans="1:5" x14ac:dyDescent="0.2">
      <c r="A15" s="55"/>
      <c r="B15" s="2" t="s">
        <v>28</v>
      </c>
      <c r="C15" s="56"/>
      <c r="D15" s="56"/>
      <c r="E15" s="57"/>
    </row>
    <row r="16" spans="1:5" x14ac:dyDescent="0.2">
      <c r="A16" s="41"/>
      <c r="E16" s="42"/>
    </row>
    <row r="17" spans="1:5" x14ac:dyDescent="0.2">
      <c r="A17" s="41" t="s">
        <v>37</v>
      </c>
      <c r="E17" s="42"/>
    </row>
    <row r="18" spans="1:5" x14ac:dyDescent="0.2">
      <c r="A18" s="41"/>
      <c r="E18" s="42"/>
    </row>
    <row r="19" spans="1:5" x14ac:dyDescent="0.2">
      <c r="A19" s="41"/>
      <c r="E19" s="42"/>
    </row>
    <row r="20" spans="1:5" x14ac:dyDescent="0.2">
      <c r="A20" s="41"/>
      <c r="E20" s="42"/>
    </row>
    <row r="21" spans="1:5" ht="25.5" x14ac:dyDescent="0.2">
      <c r="A21" s="24" t="s">
        <v>29</v>
      </c>
      <c r="E21" s="42"/>
    </row>
    <row r="22" spans="1:5" x14ac:dyDescent="0.2">
      <c r="A22" s="41"/>
      <c r="E22" s="42"/>
    </row>
    <row r="23" spans="1:5" x14ac:dyDescent="0.2">
      <c r="A23" s="43"/>
      <c r="B23" s="32"/>
      <c r="C23" s="32"/>
      <c r="D23" s="32"/>
      <c r="E23" s="44"/>
    </row>
  </sheetData>
  <mergeCells count="2">
    <mergeCell ref="A3:E3"/>
    <mergeCell ref="B1:C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0" zoomScaleNormal="80" workbookViewId="0">
      <selection activeCell="A17" sqref="A17"/>
    </sheetView>
  </sheetViews>
  <sheetFormatPr defaultRowHeight="12.75" x14ac:dyDescent="0.2"/>
  <cols>
    <col min="1" max="1" width="23.85546875" style="69" customWidth="1"/>
    <col min="2" max="2" width="23.140625" style="69" customWidth="1"/>
    <col min="3" max="3" width="27.42578125" style="69" customWidth="1"/>
    <col min="4" max="4" width="27.140625" style="69" customWidth="1"/>
    <col min="5" max="5" width="28.140625" style="69" customWidth="1"/>
    <col min="6" max="16384" width="9.140625" style="74"/>
  </cols>
  <sheetData>
    <row r="1" spans="1:5" ht="34.5" customHeight="1" x14ac:dyDescent="0.2">
      <c r="A1" s="20" t="s">
        <v>31</v>
      </c>
      <c r="B1" s="139" t="s">
        <v>35</v>
      </c>
      <c r="C1" s="140"/>
      <c r="D1" s="83"/>
      <c r="E1" s="79"/>
    </row>
    <row r="2" spans="1:5" ht="30" customHeight="1" x14ac:dyDescent="0.2">
      <c r="A2" s="78" t="s">
        <v>23</v>
      </c>
      <c r="B2" s="85" t="s">
        <v>36</v>
      </c>
      <c r="C2" s="80" t="s">
        <v>24</v>
      </c>
      <c r="D2" s="86">
        <v>42186</v>
      </c>
      <c r="E2" s="86">
        <v>42551</v>
      </c>
    </row>
    <row r="3" spans="1:5" ht="18" x14ac:dyDescent="0.2">
      <c r="A3" s="152" t="s">
        <v>33</v>
      </c>
      <c r="B3" s="153"/>
      <c r="C3" s="153"/>
      <c r="D3" s="153"/>
      <c r="E3" s="154"/>
    </row>
    <row r="4" spans="1:5" ht="20.25" customHeight="1" x14ac:dyDescent="0.25">
      <c r="A4" s="59" t="s">
        <v>16</v>
      </c>
      <c r="B4" s="9"/>
      <c r="C4" s="9"/>
      <c r="D4" s="9"/>
      <c r="E4" s="45"/>
    </row>
    <row r="5" spans="1:5" ht="19.5" customHeight="1" x14ac:dyDescent="0.2">
      <c r="A5" s="48" t="s">
        <v>2</v>
      </c>
      <c r="B5" s="2" t="s">
        <v>17</v>
      </c>
      <c r="C5" s="2" t="s">
        <v>18</v>
      </c>
      <c r="D5" s="2" t="s">
        <v>19</v>
      </c>
      <c r="E5" s="23"/>
    </row>
    <row r="6" spans="1:5" x14ac:dyDescent="0.2">
      <c r="A6" s="70"/>
      <c r="E6" s="71"/>
    </row>
    <row r="7" spans="1:5" x14ac:dyDescent="0.2">
      <c r="A7" s="41" t="s">
        <v>38</v>
      </c>
      <c r="E7" s="71"/>
    </row>
    <row r="8" spans="1:5" x14ac:dyDescent="0.2">
      <c r="A8" s="70"/>
      <c r="E8" s="71"/>
    </row>
    <row r="9" spans="1:5" s="75" customFormat="1" ht="27" customHeight="1" x14ac:dyDescent="0.25">
      <c r="A9" s="63" t="s">
        <v>20</v>
      </c>
      <c r="B9" s="11"/>
      <c r="C9" s="11"/>
      <c r="D9" s="11"/>
      <c r="E9" s="49"/>
    </row>
    <row r="10" spans="1:5" x14ac:dyDescent="0.2">
      <c r="A10" s="48" t="s">
        <v>2</v>
      </c>
      <c r="B10" s="2" t="s">
        <v>17</v>
      </c>
      <c r="C10" s="2" t="s">
        <v>21</v>
      </c>
      <c r="D10" s="2" t="s">
        <v>22</v>
      </c>
      <c r="E10" s="23"/>
    </row>
    <row r="11" spans="1:5" x14ac:dyDescent="0.2">
      <c r="A11" s="70"/>
      <c r="E11" s="71"/>
    </row>
    <row r="12" spans="1:5" x14ac:dyDescent="0.2">
      <c r="A12" s="41" t="s">
        <v>38</v>
      </c>
      <c r="E12" s="71"/>
    </row>
    <row r="13" spans="1:5" x14ac:dyDescent="0.2">
      <c r="A13" s="70"/>
      <c r="E13" s="71"/>
    </row>
    <row r="14" spans="1:5" x14ac:dyDescent="0.2">
      <c r="A14" s="155" t="s">
        <v>34</v>
      </c>
      <c r="B14" s="156"/>
      <c r="C14" s="156"/>
      <c r="D14" s="156"/>
      <c r="E14" s="157"/>
    </row>
    <row r="15" spans="1:5" x14ac:dyDescent="0.2">
      <c r="A15" s="70"/>
      <c r="E15" s="71"/>
    </row>
    <row r="16" spans="1:5" ht="45" x14ac:dyDescent="0.2">
      <c r="A16" s="68" t="s">
        <v>99</v>
      </c>
      <c r="B16" s="51"/>
      <c r="C16" s="52"/>
      <c r="D16" s="53"/>
      <c r="E16" s="54"/>
    </row>
    <row r="17" spans="1:5" x14ac:dyDescent="0.2">
      <c r="A17" s="55"/>
      <c r="B17" s="2" t="s">
        <v>28</v>
      </c>
      <c r="C17" s="56"/>
      <c r="D17" s="56"/>
      <c r="E17" s="57"/>
    </row>
    <row r="18" spans="1:5" x14ac:dyDescent="0.2">
      <c r="A18" s="70"/>
      <c r="E18" s="71"/>
    </row>
    <row r="19" spans="1:5" x14ac:dyDescent="0.2">
      <c r="A19" s="41" t="s">
        <v>38</v>
      </c>
      <c r="E19" s="71"/>
    </row>
    <row r="20" spans="1:5" x14ac:dyDescent="0.2">
      <c r="A20" s="72"/>
      <c r="B20" s="58"/>
      <c r="C20" s="58"/>
      <c r="D20" s="58"/>
      <c r="E20" s="73"/>
    </row>
    <row r="23" spans="1:5" ht="25.5" x14ac:dyDescent="0.2">
      <c r="A23" s="24" t="s">
        <v>29</v>
      </c>
    </row>
  </sheetData>
  <mergeCells count="3">
    <mergeCell ref="A3:E3"/>
    <mergeCell ref="B1:C1"/>
    <mergeCell ref="A14:E1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5" sqref="A15"/>
    </sheetView>
  </sheetViews>
  <sheetFormatPr defaultRowHeight="12.75" x14ac:dyDescent="0.2"/>
  <cols>
    <col min="1" max="1" width="23.85546875" style="33" customWidth="1"/>
    <col min="2" max="2" width="23.140625" style="33" customWidth="1"/>
    <col min="3" max="3" width="27.42578125" style="33" customWidth="1"/>
    <col min="4" max="4" width="27.140625" style="33" customWidth="1"/>
    <col min="5" max="5" width="28.140625" style="33" customWidth="1"/>
    <col min="6" max="16384" width="9.140625" style="34"/>
  </cols>
  <sheetData>
    <row r="1" spans="1:5" ht="39.75" customHeight="1" x14ac:dyDescent="0.2">
      <c r="A1" s="81" t="s">
        <v>31</v>
      </c>
      <c r="B1" s="139" t="s">
        <v>35</v>
      </c>
      <c r="C1" s="140"/>
      <c r="D1" s="83"/>
      <c r="E1" s="79"/>
    </row>
    <row r="2" spans="1:5" ht="29.25" customHeight="1" x14ac:dyDescent="0.2">
      <c r="A2" s="80" t="s">
        <v>23</v>
      </c>
      <c r="B2" s="85" t="s">
        <v>36</v>
      </c>
      <c r="C2" s="80" t="s">
        <v>24</v>
      </c>
      <c r="D2" s="86">
        <v>42186</v>
      </c>
      <c r="E2" s="86">
        <v>42551</v>
      </c>
    </row>
    <row r="3" spans="1:5" ht="29.25" customHeight="1" x14ac:dyDescent="0.2">
      <c r="A3" s="158" t="s">
        <v>13</v>
      </c>
      <c r="B3" s="159"/>
      <c r="C3" s="159"/>
      <c r="D3" s="159"/>
      <c r="E3" s="160"/>
    </row>
    <row r="4" spans="1:5" ht="39.75" customHeight="1" x14ac:dyDescent="0.25">
      <c r="A4" s="59" t="s">
        <v>13</v>
      </c>
      <c r="B4" s="60" t="s">
        <v>1</v>
      </c>
      <c r="C4" s="9"/>
      <c r="D4" s="9"/>
      <c r="E4" s="45"/>
    </row>
    <row r="5" spans="1:5" ht="25.5" x14ac:dyDescent="0.2">
      <c r="A5" s="48" t="s">
        <v>2</v>
      </c>
      <c r="B5" s="2" t="s">
        <v>3</v>
      </c>
      <c r="C5" s="2" t="s">
        <v>14</v>
      </c>
      <c r="D5" s="2"/>
      <c r="E5" s="23" t="s">
        <v>15</v>
      </c>
    </row>
    <row r="6" spans="1:5" x14ac:dyDescent="0.2">
      <c r="A6" s="41"/>
      <c r="B6" s="36"/>
      <c r="C6" s="36"/>
      <c r="D6" s="36"/>
      <c r="E6" s="42"/>
    </row>
    <row r="7" spans="1:5" x14ac:dyDescent="0.2">
      <c r="A7" s="41" t="s">
        <v>38</v>
      </c>
      <c r="B7" s="36"/>
      <c r="C7" s="36"/>
      <c r="D7" s="36"/>
      <c r="E7" s="42"/>
    </row>
    <row r="8" spans="1:5" x14ac:dyDescent="0.2">
      <c r="A8" s="41"/>
      <c r="B8" s="36"/>
      <c r="C8" s="36"/>
      <c r="D8" s="36"/>
      <c r="E8" s="42"/>
    </row>
    <row r="9" spans="1:5" ht="31.5" x14ac:dyDescent="0.25">
      <c r="A9" s="59" t="s">
        <v>13</v>
      </c>
      <c r="B9" s="60" t="s">
        <v>25</v>
      </c>
      <c r="C9" s="9"/>
      <c r="D9" s="9"/>
      <c r="E9" s="45"/>
    </row>
    <row r="10" spans="1:5" ht="15" customHeight="1" x14ac:dyDescent="0.2">
      <c r="A10" s="48" t="s">
        <v>2</v>
      </c>
      <c r="B10" s="2" t="s">
        <v>3</v>
      </c>
      <c r="C10" s="2"/>
      <c r="D10" s="2"/>
      <c r="E10" s="23"/>
    </row>
    <row r="11" spans="1:5" x14ac:dyDescent="0.2">
      <c r="A11" s="41"/>
      <c r="B11" s="36"/>
      <c r="C11" s="36"/>
      <c r="D11" s="36"/>
      <c r="E11" s="42"/>
    </row>
    <row r="12" spans="1:5" x14ac:dyDescent="0.2">
      <c r="A12" s="41" t="s">
        <v>38</v>
      </c>
      <c r="B12" s="36"/>
      <c r="C12" s="36"/>
      <c r="D12" s="36"/>
      <c r="E12" s="42"/>
    </row>
    <row r="13" spans="1:5" x14ac:dyDescent="0.2">
      <c r="A13" s="41"/>
      <c r="B13" s="36"/>
      <c r="C13" s="36"/>
      <c r="D13" s="36"/>
      <c r="E13" s="42"/>
    </row>
    <row r="14" spans="1:5" ht="45" x14ac:dyDescent="0.2">
      <c r="A14" s="77" t="s">
        <v>100</v>
      </c>
      <c r="B14" s="38"/>
      <c r="C14" s="39"/>
      <c r="D14" s="40"/>
      <c r="E14" s="76"/>
    </row>
    <row r="15" spans="1:5" x14ac:dyDescent="0.2">
      <c r="A15" s="41"/>
      <c r="B15" s="13" t="s">
        <v>28</v>
      </c>
      <c r="C15" s="36"/>
      <c r="D15" s="36"/>
      <c r="E15" s="42"/>
    </row>
    <row r="16" spans="1:5" x14ac:dyDescent="0.2">
      <c r="A16" s="41"/>
      <c r="B16" s="36"/>
      <c r="C16" s="36"/>
      <c r="D16" s="36"/>
      <c r="E16" s="42"/>
    </row>
    <row r="17" spans="1:5" x14ac:dyDescent="0.2">
      <c r="A17" s="41" t="s">
        <v>38</v>
      </c>
      <c r="B17" s="36"/>
      <c r="C17" s="36"/>
      <c r="D17" s="36"/>
      <c r="E17" s="42"/>
    </row>
    <row r="18" spans="1:5" x14ac:dyDescent="0.2">
      <c r="A18" s="41"/>
      <c r="B18" s="36"/>
      <c r="C18" s="36"/>
      <c r="D18" s="36"/>
      <c r="E18" s="42"/>
    </row>
    <row r="19" spans="1:5" ht="25.5" customHeight="1" x14ac:dyDescent="0.2">
      <c r="A19" s="161" t="s">
        <v>29</v>
      </c>
      <c r="B19" s="162"/>
      <c r="C19" s="36"/>
      <c r="D19" s="36"/>
      <c r="E19" s="42"/>
    </row>
    <row r="20" spans="1:5" x14ac:dyDescent="0.2">
      <c r="A20" s="43"/>
      <c r="B20" s="32"/>
      <c r="C20" s="32"/>
      <c r="D20" s="32"/>
      <c r="E20" s="44"/>
    </row>
  </sheetData>
  <mergeCells count="3">
    <mergeCell ref="A3:E3"/>
    <mergeCell ref="B1:C1"/>
    <mergeCell ref="A19:B19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FISHER, Robyn (WELLHO)</cp:lastModifiedBy>
  <cp:lastPrinted>2016-07-11T00:59:05Z</cp:lastPrinted>
  <dcterms:created xsi:type="dcterms:W3CDTF">2010-10-17T20:59:02Z</dcterms:created>
  <dcterms:modified xsi:type="dcterms:W3CDTF">2016-07-15T02:34:40Z</dcterms:modified>
</cp:coreProperties>
</file>